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17595" windowHeight="11760"/>
  </bookViews>
  <sheets>
    <sheet name="Zahlungen" sheetId="1" r:id="rId1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P32" i="1"/>
  <c r="O32"/>
  <c r="L32"/>
  <c r="K32"/>
  <c r="J32"/>
  <c r="H32"/>
  <c r="F32"/>
  <c r="E32"/>
  <c r="D32"/>
  <c r="Q31"/>
  <c r="M31"/>
  <c r="H31"/>
  <c r="G31"/>
  <c r="N31" s="1"/>
  <c r="R31" s="1"/>
  <c r="Q30"/>
  <c r="M30"/>
  <c r="H30"/>
  <c r="G30"/>
  <c r="N30" s="1"/>
  <c r="R30" s="1"/>
  <c r="Q29"/>
  <c r="M29"/>
  <c r="H29"/>
  <c r="G29"/>
  <c r="N29" s="1"/>
  <c r="R29" s="1"/>
  <c r="Q28"/>
  <c r="M28"/>
  <c r="H28"/>
  <c r="G28"/>
  <c r="N28" s="1"/>
  <c r="R28" s="1"/>
  <c r="Q27"/>
  <c r="M27"/>
  <c r="H27"/>
  <c r="G27"/>
  <c r="N27" s="1"/>
  <c r="R27" s="1"/>
  <c r="Q26"/>
  <c r="M26"/>
  <c r="H26"/>
  <c r="G26"/>
  <c r="N26" s="1"/>
  <c r="R26" s="1"/>
  <c r="Q25"/>
  <c r="M25"/>
  <c r="H25"/>
  <c r="G25"/>
  <c r="N25" s="1"/>
  <c r="R25" s="1"/>
  <c r="Q24"/>
  <c r="M24"/>
  <c r="H24"/>
  <c r="G24"/>
  <c r="N24" s="1"/>
  <c r="R24" s="1"/>
  <c r="Q23"/>
  <c r="M23"/>
  <c r="H23"/>
  <c r="G23"/>
  <c r="N23" s="1"/>
  <c r="R23" s="1"/>
  <c r="Q22"/>
  <c r="M22"/>
  <c r="H22"/>
  <c r="G22"/>
  <c r="N22" s="1"/>
  <c r="R22" s="1"/>
  <c r="Q21"/>
  <c r="M21"/>
  <c r="H21"/>
  <c r="G21"/>
  <c r="N21" s="1"/>
  <c r="R21" s="1"/>
  <c r="Q20"/>
  <c r="M20"/>
  <c r="H20"/>
  <c r="G20"/>
  <c r="N20" s="1"/>
  <c r="R20" s="1"/>
  <c r="Q19"/>
  <c r="M19"/>
  <c r="H19"/>
  <c r="G19"/>
  <c r="N19" s="1"/>
  <c r="R19" s="1"/>
  <c r="Q18"/>
  <c r="M18"/>
  <c r="H18"/>
  <c r="G18"/>
  <c r="N18" s="1"/>
  <c r="R18" s="1"/>
  <c r="Q17"/>
  <c r="M17"/>
  <c r="H17"/>
  <c r="G17"/>
  <c r="N17" s="1"/>
  <c r="R17" s="1"/>
  <c r="Q16"/>
  <c r="M16"/>
  <c r="H16"/>
  <c r="G16"/>
  <c r="N16" s="1"/>
  <c r="R16" s="1"/>
  <c r="Q15"/>
  <c r="M15"/>
  <c r="H15"/>
  <c r="G15"/>
  <c r="N15" s="1"/>
  <c r="R15" s="1"/>
  <c r="Q14"/>
  <c r="M14"/>
  <c r="H14"/>
  <c r="G14"/>
  <c r="N14" s="1"/>
  <c r="R14" s="1"/>
  <c r="Q13"/>
  <c r="M13"/>
  <c r="H13"/>
  <c r="G13"/>
  <c r="N13" s="1"/>
  <c r="R13" s="1"/>
  <c r="Q12"/>
  <c r="M12"/>
  <c r="H12"/>
  <c r="G12"/>
  <c r="N12" s="1"/>
  <c r="R12" s="1"/>
  <c r="Q11"/>
  <c r="M11"/>
  <c r="H11"/>
  <c r="G11"/>
  <c r="N11" s="1"/>
  <c r="R11" s="1"/>
  <c r="Q10"/>
  <c r="M10"/>
  <c r="H10"/>
  <c r="G10"/>
  <c r="N10" s="1"/>
  <c r="R10" s="1"/>
  <c r="Q9"/>
  <c r="M9"/>
  <c r="H9"/>
  <c r="G9"/>
  <c r="N9" s="1"/>
  <c r="R9" s="1"/>
  <c r="Q8"/>
  <c r="M8"/>
  <c r="H8"/>
  <c r="G8"/>
  <c r="N8" s="1"/>
  <c r="R8" s="1"/>
  <c r="Q7"/>
  <c r="M7"/>
  <c r="M32" s="1"/>
  <c r="H7"/>
  <c r="G7"/>
  <c r="N7" s="1"/>
  <c r="R7" s="1"/>
  <c r="Q6"/>
  <c r="Q32" s="1"/>
  <c r="M6"/>
  <c r="H6"/>
  <c r="G6"/>
  <c r="G32" s="1"/>
  <c r="R3"/>
  <c r="J3"/>
  <c r="D3"/>
  <c r="C3"/>
  <c r="N6" l="1"/>
  <c r="N32" l="1"/>
  <c r="R6"/>
  <c r="R32" s="1"/>
</calcChain>
</file>

<file path=xl/sharedStrings.xml><?xml version="1.0" encoding="utf-8"?>
<sst xmlns="http://schemas.openxmlformats.org/spreadsheetml/2006/main" count="49" uniqueCount="44">
  <si>
    <t>Zahlungen</t>
  </si>
  <si>
    <t>in CHF 1'000; (+) Belastung Kanton; (-) Entlastung Kanton</t>
  </si>
  <si>
    <t>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</si>
  <si>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</si>
  <si>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</si>
  <si>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</si>
  <si>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</si>
  <si>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</si>
  <si>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</si>
  <si>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</si>
  <si>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SLA_A_C</t>
  </si>
  <si>
    <t>SLA_F</t>
  </si>
  <si>
    <t>Einzahlung</t>
  </si>
  <si>
    <t>Auszahlung</t>
  </si>
  <si>
    <t>Einz.- Ausz.</t>
  </si>
  <si>
    <t>Einz.</t>
  </si>
  <si>
    <t>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</si>
  <si>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</si>
  <si>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</si>
  <si>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</si>
  <si>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</si>
  <si>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</si>
  <si>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</si>
  <si>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</si>
  <si>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</si>
  <si>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</si>
  <si>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</si>
  <si>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</si>
  <si>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</si>
  <si>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</si>
  <si>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</si>
  <si>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</si>
  <si>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</si>
  <si>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</si>
  <si>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</si>
  <si>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</si>
  <si>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</si>
  <si>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</si>
  <si>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</si>
  <si>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</si>
  <si>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</si>
  <si>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</si>
  <si>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</si>
  <si>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 GLA = Geografisch-topografischer Lastenausgleich; SSE = Standardisierter Steuerertrag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</si>
</sst>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 style="medium">
        <color auto="1"/>
      </left>
      <right style="thin">
        <color auto="1"/>
      </right>
      <top style="medium">
        <color auto="1"/>
      </top>
      <bottom/>
      <diagonal/>
    </border>
    <border diagonalUp="1" diagonalDown="1">
      <left style="thin">
        <color auto="1"/>
      </left>
      <right/>
      <top style="medium">
        <color auto="1"/>
      </top>
      <bottom/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 diagonalDown="1">
      <left style="medium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 style="medium">
        <color auto="1"/>
      </right>
      <top/>
      <bottom/>
      <diagonal/>
    </border>
    <border diagonalUp="1" diagonalDown="1">
      <left/>
      <right/>
      <top style="medium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/>
      <diagonal/>
    </border>
    <border diagonalUp="1" diagonalDown="1">
      <left style="thin">
        <color auto="1"/>
      </left>
      <right style="medium">
        <color auto="1"/>
      </right>
      <top style="medium">
        <color auto="1"/>
      </top>
      <bottom/>
      <diagonal/>
    </border>
    <border diagonalUp="1" diagonalDown="1">
      <left/>
      <right style="medium">
        <color auto="1"/>
      </right>
      <top style="medium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medium">
        <color auto="1"/>
      </left>
      <right style="medium">
        <color auto="1"/>
      </right>
      <top/>
      <bottom/>
      <diagonal/>
    </border>
    <border diagonalUp="1" diagonalDown="1">
      <left/>
      <right style="medium">
        <color auto="1"/>
      </right>
      <top/>
      <bottom/>
      <diagonal/>
    </border>
    <border diagonalUp="1" diagonalDown="1">
      <left style="medium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 style="medium">
        <color auto="1"/>
      </left>
      <right style="medium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medium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auto="1"/>
      </right>
      <top/>
      <bottom style="thin">
        <color auto="1"/>
      </bottom>
      <diagonal/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/>
      <right/>
      <top style="thin">
        <color auto="1"/>
      </top>
      <bottom style="medium">
        <color auto="1"/>
      </bottom>
      <diagonal/>
    </border>
    <border diagonalUp="1" diagonalDown="1"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 style="medium">
        <color auto="1"/>
      </left>
      <right/>
      <top style="medium">
        <color auto="1"/>
      </top>
      <bottom style="thin">
        <color auto="1"/>
      </bottom>
      <diagonal/>
    </border>
    <border diagonalUp="1" diagonalDown="1">
      <left/>
      <right/>
      <top style="medium">
        <color auto="1"/>
      </top>
      <bottom style="thin">
        <color auto="1"/>
      </bottom>
      <diagonal/>
    </border>
    <border diagonalUp="1" diagonalDown="1">
      <left/>
      <right style="medium">
        <color auto="1"/>
      </right>
      <top style="medium">
        <color auto="1"/>
      </top>
      <bottom style="thin">
        <color auto="1"/>
      </bottom>
      <diagonal/>
    </border>
    <border diagonalUp="1" diagonalDown="1">
      <left/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medium">
        <color auto="1"/>
      </bottom>
      <diagonal/>
    </border>
    <border diagonalUp="1"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medium">
        <color auto="1"/>
      </top>
      <bottom style="thin">
        <color auto="1"/>
      </bottom>
      <diagonal/>
    </border>
    <border diagonalUp="1"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/>
      <bottom style="medium">
        <color auto="1"/>
      </bottom>
      <diagonal/>
    </border>
    <border diagonalUp="1" diagonalDown="1"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 diagonalDown="1">
      <left style="medium">
        <color auto="1"/>
      </left>
      <right/>
      <top style="medium">
        <color auto="1"/>
      </top>
      <bottom/>
      <diagonal/>
    </border>
    <border diagonalUp="1" diagonalDown="1">
      <left style="medium">
        <color auto="1"/>
      </left>
      <right/>
      <top/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medium">
        <color auto="1"/>
      </right>
      <top style="thin">
        <color auto="1"/>
      </top>
      <bottom/>
      <diagonal/>
    </border>
    <border diagonalUp="1" diagonalDown="1">
      <left style="medium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 diagonalDown="1">
      <left style="thin">
        <color auto="1"/>
      </left>
      <right style="medium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1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3" fontId="0" fillId="2" borderId="8" xfId="0" applyNumberFormat="1" applyFont="1" applyFill="1" applyBorder="1" applyAlignment="1">
      <alignment vertical="center"/>
    </xf>
    <xf numFmtId="3" fontId="0" fillId="2" borderId="9" xfId="0" applyNumberFormat="1" applyFont="1" applyFill="1" applyBorder="1" applyAlignment="1">
      <alignment vertical="center"/>
    </xf>
    <xf numFmtId="3" fontId="0" fillId="2" borderId="1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vertical="center"/>
    </xf>
    <xf numFmtId="3" fontId="0" fillId="2" borderId="18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165" fontId="2" fillId="2" borderId="23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1" fillId="2" borderId="24" xfId="0" applyNumberFormat="1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165" fontId="2" fillId="0" borderId="26" xfId="0" applyNumberFormat="1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3" fontId="1" fillId="0" borderId="2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2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32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</cellXfs>
  <cellStyles count="1">
    <cellStyle name="Standard" xfId="0" builtinId="0"/>
  </cellStyles>
  <dxfs count="1"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3"/>
  <sheetViews>
    <sheetView showGridLines="0" tabSelected="1" topLeftCell="A9" workbookViewId="0">
      <selection activeCell="C3" sqref="C3:C5"/>
    </sheetView>
  </sheetViews>
  <sheetFormatPr baseColWidth="10" defaultColWidth="11.42578125" defaultRowHeight="12.75"/>
  <cols>
    <col min="1" max="1" width="3.140625" style="1" customWidth="1"/>
    <col min="2" max="2" width="5" style="2" customWidth="1"/>
    <col min="3" max="3" width="7.140625" style="1" customWidth="1"/>
    <col min="4" max="4" width="9.7109375" style="1" customWidth="1"/>
    <col min="5" max="5" width="10.42578125" style="1" customWidth="1"/>
    <col min="6" max="6" width="10.85546875" style="1" customWidth="1"/>
    <col min="8" max="8" width="10.42578125" style="1" customWidth="1"/>
    <col min="9" max="9" width="7.140625" style="1" customWidth="1"/>
    <col min="10" max="13" width="10" style="1" customWidth="1"/>
    <col min="14" max="14" width="10.85546875" style="3" customWidth="1"/>
    <col min="15" max="15" width="10" style="3" customWidth="1"/>
    <col min="16" max="17" width="10" style="1" customWidth="1"/>
    <col min="18" max="18" width="10.85546875" style="1" customWidth="1"/>
  </cols>
  <sheetData>
    <row r="1" spans="1:19" ht="18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4">
        <v>2012</v>
      </c>
      <c r="K1" s="5"/>
      <c r="L1" s="5"/>
      <c r="M1" s="5"/>
      <c r="N1" s="5"/>
      <c r="O1" s="5"/>
      <c r="P1" s="5"/>
      <c r="Q1" s="5"/>
      <c r="R1" s="5"/>
      <c r="S1" s="5"/>
    </row>
    <row r="2" spans="1:19" ht="13.5" customHeight="1">
      <c r="A2" s="6" t="s">
        <v>1</v>
      </c>
    </row>
    <row r="3" spans="1:19" ht="15.75" customHeight="1">
      <c r="A3" s="86" t="s">
        <v>2</v>
      </c>
      <c r="B3" s="87"/>
      <c r="C3" s="83" t="str">
        <f>"RI "&amp;J1</f>
        <v>RI 2012</v>
      </c>
      <c r="D3" s="92" t="str">
        <f>"RA "&amp;J1</f>
        <v>RA 2012</v>
      </c>
      <c r="E3" s="93"/>
      <c r="F3" s="93"/>
      <c r="G3" s="93"/>
      <c r="H3" s="71"/>
      <c r="I3" s="83" t="s">
        <v>3</v>
      </c>
      <c r="J3" s="92" t="str">
        <f>"LA "&amp;J1</f>
        <v>LA 2012</v>
      </c>
      <c r="K3" s="93"/>
      <c r="L3" s="93"/>
      <c r="M3" s="71"/>
      <c r="N3" s="80" t="s">
        <v>4</v>
      </c>
      <c r="O3" s="74" t="s">
        <v>5</v>
      </c>
      <c r="P3" s="75"/>
      <c r="Q3" s="76"/>
      <c r="R3" s="71" t="str">
        <f>"Total Zahlungen "&amp;J1&amp;" Netto"</f>
        <v>Total Zahlungen 2012 Netto</v>
      </c>
    </row>
    <row r="4" spans="1:19" ht="15.75" customHeight="1">
      <c r="A4" s="88"/>
      <c r="B4" s="89"/>
      <c r="C4" s="84"/>
      <c r="D4" s="65" t="s">
        <v>6</v>
      </c>
      <c r="E4" s="66"/>
      <c r="F4" s="7" t="s">
        <v>7</v>
      </c>
      <c r="G4" s="67" t="s">
        <v>8</v>
      </c>
      <c r="H4" s="68"/>
      <c r="I4" s="84"/>
      <c r="J4" s="63" t="s">
        <v>9</v>
      </c>
      <c r="K4" s="69" t="s">
        <v>10</v>
      </c>
      <c r="L4" s="69" t="s">
        <v>11</v>
      </c>
      <c r="M4" s="61" t="s">
        <v>8</v>
      </c>
      <c r="N4" s="81"/>
      <c r="O4" s="77"/>
      <c r="P4" s="78"/>
      <c r="Q4" s="79"/>
      <c r="R4" s="72"/>
    </row>
    <row r="5" spans="1:19" ht="21" customHeight="1">
      <c r="A5" s="90"/>
      <c r="B5" s="91"/>
      <c r="C5" s="85"/>
      <c r="D5" s="8" t="s">
        <v>12</v>
      </c>
      <c r="E5" s="9" t="s">
        <v>13</v>
      </c>
      <c r="F5" s="9" t="s">
        <v>13</v>
      </c>
      <c r="G5" s="9" t="s">
        <v>14</v>
      </c>
      <c r="H5" s="10" t="s">
        <v>13</v>
      </c>
      <c r="I5" s="85"/>
      <c r="J5" s="64"/>
      <c r="K5" s="70"/>
      <c r="L5" s="70"/>
      <c r="M5" s="62"/>
      <c r="N5" s="82"/>
      <c r="O5" s="8" t="s">
        <v>15</v>
      </c>
      <c r="P5" s="9" t="s">
        <v>16</v>
      </c>
      <c r="Q5" s="10" t="s">
        <v>8</v>
      </c>
      <c r="R5" s="73"/>
    </row>
    <row r="6" spans="1:19" s="11" customFormat="1" ht="15" customHeight="1">
      <c r="A6" s="12">
        <v>1</v>
      </c>
      <c r="B6" s="13" t="s">
        <v>17</v>
      </c>
      <c r="C6" s="14">
        <v>123</v>
      </c>
      <c r="D6" s="15">
        <v>485932.97989984299</v>
      </c>
      <c r="E6" s="16">
        <v>0</v>
      </c>
      <c r="F6" s="16">
        <v>0</v>
      </c>
      <c r="G6" s="16">
        <f t="shared" ref="G6:G31" si="0">SUM(D6:F6)</f>
        <v>485932.97989984299</v>
      </c>
      <c r="H6" s="17">
        <f t="shared" ref="H6:H31" si="1">SUM(E6:F6)</f>
        <v>0</v>
      </c>
      <c r="I6" s="18">
        <v>118.6</v>
      </c>
      <c r="J6" s="19">
        <v>0</v>
      </c>
      <c r="K6" s="20">
        <v>-13103.5841207588</v>
      </c>
      <c r="L6" s="20">
        <v>-65739.772621545402</v>
      </c>
      <c r="M6" s="21">
        <f t="shared" ref="M6:M31" si="2">SUM(J6:L6)</f>
        <v>-78843.356742304197</v>
      </c>
      <c r="N6" s="22">
        <f t="shared" ref="N6:N31" si="3">G6+M6</f>
        <v>407089.62315753882</v>
      </c>
      <c r="O6" s="20">
        <v>20625.767121804001</v>
      </c>
      <c r="P6" s="20">
        <v>0</v>
      </c>
      <c r="Q6" s="21">
        <f t="shared" ref="Q6:Q31" si="4">O6+P6</f>
        <v>20625.767121804001</v>
      </c>
      <c r="R6" s="23">
        <f t="shared" ref="R6:R31" si="5">N6+Q6</f>
        <v>427715.39027934283</v>
      </c>
    </row>
    <row r="7" spans="1:19" s="11" customFormat="1" ht="15" customHeight="1">
      <c r="A7" s="24">
        <v>2</v>
      </c>
      <c r="B7" s="25" t="s">
        <v>18</v>
      </c>
      <c r="C7" s="26">
        <v>74.900000000000006</v>
      </c>
      <c r="D7" s="27">
        <v>0</v>
      </c>
      <c r="E7" s="28">
        <v>-395514.21300973598</v>
      </c>
      <c r="F7" s="28">
        <v>-577166.46980139404</v>
      </c>
      <c r="G7" s="28">
        <f t="shared" si="0"/>
        <v>-972680.68281113007</v>
      </c>
      <c r="H7" s="29">
        <f t="shared" si="1"/>
        <v>-972680.68281113007</v>
      </c>
      <c r="I7" s="30">
        <v>87</v>
      </c>
      <c r="J7" s="27">
        <v>-25893.763426686299</v>
      </c>
      <c r="K7" s="28">
        <v>-28916.085679851101</v>
      </c>
      <c r="L7" s="28">
        <v>0</v>
      </c>
      <c r="M7" s="29">
        <f t="shared" si="2"/>
        <v>-54809.849106537396</v>
      </c>
      <c r="N7" s="31">
        <f t="shared" si="3"/>
        <v>-1027490.5319176675</v>
      </c>
      <c r="O7" s="28">
        <v>16093.293777701199</v>
      </c>
      <c r="P7" s="28">
        <v>-52134.660474797201</v>
      </c>
      <c r="Q7" s="29">
        <f t="shared" si="4"/>
        <v>-36041.366697096004</v>
      </c>
      <c r="R7" s="32">
        <f t="shared" si="5"/>
        <v>-1063531.8986147635</v>
      </c>
    </row>
    <row r="8" spans="1:19" s="11" customFormat="1" ht="15" customHeight="1">
      <c r="A8" s="33">
        <v>3</v>
      </c>
      <c r="B8" s="34" t="s">
        <v>19</v>
      </c>
      <c r="C8" s="35">
        <v>76</v>
      </c>
      <c r="D8" s="15">
        <v>0</v>
      </c>
      <c r="E8" s="16">
        <v>-137606.461031852</v>
      </c>
      <c r="F8" s="16">
        <v>-200806.526600504</v>
      </c>
      <c r="G8" s="16">
        <f t="shared" si="0"/>
        <v>-338412.987632356</v>
      </c>
      <c r="H8" s="17">
        <f t="shared" si="1"/>
        <v>-338412.987632356</v>
      </c>
      <c r="I8" s="36">
        <v>87.3</v>
      </c>
      <c r="J8" s="15">
        <v>-7010.5062039292097</v>
      </c>
      <c r="K8" s="16">
        <v>0</v>
      </c>
      <c r="L8" s="16">
        <v>0</v>
      </c>
      <c r="M8" s="17">
        <f t="shared" si="2"/>
        <v>-7010.5062039292097</v>
      </c>
      <c r="N8" s="37">
        <f t="shared" si="3"/>
        <v>-345423.4938362852</v>
      </c>
      <c r="O8" s="16">
        <v>5835.0551966483499</v>
      </c>
      <c r="P8" s="16">
        <v>-23692.068720164702</v>
      </c>
      <c r="Q8" s="17">
        <f t="shared" si="4"/>
        <v>-17857.013523516351</v>
      </c>
      <c r="R8" s="38">
        <f t="shared" si="5"/>
        <v>-363280.50735980156</v>
      </c>
    </row>
    <row r="9" spans="1:19" s="11" customFormat="1" ht="15" customHeight="1">
      <c r="A9" s="24">
        <v>4</v>
      </c>
      <c r="B9" s="25" t="s">
        <v>20</v>
      </c>
      <c r="C9" s="26">
        <v>58.9</v>
      </c>
      <c r="D9" s="27">
        <v>0</v>
      </c>
      <c r="E9" s="28">
        <v>-30517.788666731802</v>
      </c>
      <c r="F9" s="28">
        <v>-44534.036379848098</v>
      </c>
      <c r="G9" s="28">
        <f t="shared" si="0"/>
        <v>-75051.825046579906</v>
      </c>
      <c r="H9" s="29">
        <f t="shared" si="1"/>
        <v>-75051.825046579906</v>
      </c>
      <c r="I9" s="30">
        <v>85.1</v>
      </c>
      <c r="J9" s="27">
        <v>-11408.164257482</v>
      </c>
      <c r="K9" s="28">
        <v>0</v>
      </c>
      <c r="L9" s="28">
        <v>0</v>
      </c>
      <c r="M9" s="29">
        <f t="shared" si="2"/>
        <v>-11408.164257482</v>
      </c>
      <c r="N9" s="31">
        <f t="shared" si="3"/>
        <v>-86459.989304061906</v>
      </c>
      <c r="O9" s="28">
        <v>584.91977397335904</v>
      </c>
      <c r="P9" s="28">
        <v>0</v>
      </c>
      <c r="Q9" s="29">
        <f t="shared" si="4"/>
        <v>584.91977397335904</v>
      </c>
      <c r="R9" s="32">
        <f t="shared" si="5"/>
        <v>-85875.069530088542</v>
      </c>
    </row>
    <row r="10" spans="1:19" s="11" customFormat="1" ht="15" customHeight="1">
      <c r="A10" s="33">
        <v>5</v>
      </c>
      <c r="B10" s="34" t="s">
        <v>21</v>
      </c>
      <c r="C10" s="35">
        <v>149.5</v>
      </c>
      <c r="D10" s="15">
        <v>110468.63560783</v>
      </c>
      <c r="E10" s="16">
        <v>0</v>
      </c>
      <c r="F10" s="16">
        <v>0</v>
      </c>
      <c r="G10" s="16">
        <f t="shared" si="0"/>
        <v>110468.63560783</v>
      </c>
      <c r="H10" s="17">
        <f t="shared" si="1"/>
        <v>0</v>
      </c>
      <c r="I10" s="36">
        <v>140</v>
      </c>
      <c r="J10" s="15">
        <v>-6329.6254594742904</v>
      </c>
      <c r="K10" s="16">
        <v>0</v>
      </c>
      <c r="L10" s="16">
        <v>0</v>
      </c>
      <c r="M10" s="17">
        <f t="shared" si="2"/>
        <v>-6329.6254594742904</v>
      </c>
      <c r="N10" s="37">
        <f t="shared" si="3"/>
        <v>104139.01014835571</v>
      </c>
      <c r="O10" s="16">
        <v>2159.3630829880699</v>
      </c>
      <c r="P10" s="16">
        <v>0</v>
      </c>
      <c r="Q10" s="17">
        <f t="shared" si="4"/>
        <v>2159.3630829880699</v>
      </c>
      <c r="R10" s="38">
        <f t="shared" si="5"/>
        <v>106298.37323134378</v>
      </c>
    </row>
    <row r="11" spans="1:19" s="11" customFormat="1" ht="15" customHeight="1">
      <c r="A11" s="24">
        <v>6</v>
      </c>
      <c r="B11" s="25" t="s">
        <v>22</v>
      </c>
      <c r="C11" s="26">
        <v>81.099999999999994</v>
      </c>
      <c r="D11" s="27">
        <v>0</v>
      </c>
      <c r="E11" s="28">
        <v>-8822.9248025340694</v>
      </c>
      <c r="F11" s="28">
        <v>-12875.1286151034</v>
      </c>
      <c r="G11" s="28">
        <f t="shared" si="0"/>
        <v>-21698.053417637471</v>
      </c>
      <c r="H11" s="29">
        <f t="shared" si="1"/>
        <v>-21698.053417637471</v>
      </c>
      <c r="I11" s="30">
        <v>88.8</v>
      </c>
      <c r="J11" s="27">
        <v>-5712.4563217679297</v>
      </c>
      <c r="K11" s="28">
        <v>0</v>
      </c>
      <c r="L11" s="28">
        <v>0</v>
      </c>
      <c r="M11" s="29">
        <f t="shared" si="2"/>
        <v>-5712.4563217679297</v>
      </c>
      <c r="N11" s="31">
        <f t="shared" si="3"/>
        <v>-27410.509739405403</v>
      </c>
      <c r="O11" s="28">
        <v>543.41804374597302</v>
      </c>
      <c r="P11" s="28">
        <v>-9441.5660601810305</v>
      </c>
      <c r="Q11" s="29">
        <f t="shared" si="4"/>
        <v>-8898.1480164350578</v>
      </c>
      <c r="R11" s="32">
        <f t="shared" si="5"/>
        <v>-36308.657755840461</v>
      </c>
    </row>
    <row r="12" spans="1:19" s="11" customFormat="1" ht="15" customHeight="1">
      <c r="A12" s="33">
        <v>7</v>
      </c>
      <c r="B12" s="34" t="s">
        <v>23</v>
      </c>
      <c r="C12" s="35">
        <v>123.2</v>
      </c>
      <c r="D12" s="15">
        <v>14649.181478636199</v>
      </c>
      <c r="E12" s="16">
        <v>0</v>
      </c>
      <c r="F12" s="16">
        <v>0</v>
      </c>
      <c r="G12" s="16">
        <f t="shared" si="0"/>
        <v>14649.181478636199</v>
      </c>
      <c r="H12" s="17">
        <f t="shared" si="1"/>
        <v>0</v>
      </c>
      <c r="I12" s="36">
        <v>118.7</v>
      </c>
      <c r="J12" s="15">
        <v>-1568.95600408058</v>
      </c>
      <c r="K12" s="16">
        <v>0</v>
      </c>
      <c r="L12" s="16">
        <v>0</v>
      </c>
      <c r="M12" s="17">
        <f t="shared" si="2"/>
        <v>-1568.95600408058</v>
      </c>
      <c r="N12" s="37">
        <f t="shared" si="3"/>
        <v>13080.22547455562</v>
      </c>
      <c r="O12" s="16">
        <v>623.27965780276702</v>
      </c>
      <c r="P12" s="16">
        <v>0</v>
      </c>
      <c r="Q12" s="17">
        <f t="shared" si="4"/>
        <v>623.27965780276702</v>
      </c>
      <c r="R12" s="38">
        <f t="shared" si="5"/>
        <v>13703.505132358387</v>
      </c>
    </row>
    <row r="13" spans="1:19" s="11" customFormat="1" ht="15" customHeight="1">
      <c r="A13" s="24">
        <v>8</v>
      </c>
      <c r="B13" s="25" t="s">
        <v>24</v>
      </c>
      <c r="C13" s="26">
        <v>66.099999999999994</v>
      </c>
      <c r="D13" s="27">
        <v>0</v>
      </c>
      <c r="E13" s="28">
        <v>-24855.0729824359</v>
      </c>
      <c r="F13" s="28">
        <v>-36270.541634303903</v>
      </c>
      <c r="G13" s="28">
        <f t="shared" si="0"/>
        <v>-61125.614616739804</v>
      </c>
      <c r="H13" s="29">
        <f t="shared" si="1"/>
        <v>-61125.614616739804</v>
      </c>
      <c r="I13" s="30">
        <v>85.4</v>
      </c>
      <c r="J13" s="27">
        <v>-5414.2275595004603</v>
      </c>
      <c r="K13" s="28">
        <v>0</v>
      </c>
      <c r="L13" s="28">
        <v>0</v>
      </c>
      <c r="M13" s="29">
        <f t="shared" si="2"/>
        <v>-5414.2275595004603</v>
      </c>
      <c r="N13" s="31">
        <f t="shared" si="3"/>
        <v>-66539.842176240258</v>
      </c>
      <c r="O13" s="28">
        <v>647.460301329348</v>
      </c>
      <c r="P13" s="28">
        <v>-8168.7569818985703</v>
      </c>
      <c r="Q13" s="29">
        <f t="shared" si="4"/>
        <v>-7521.2966805692222</v>
      </c>
      <c r="R13" s="32">
        <f t="shared" si="5"/>
        <v>-74061.138856809484</v>
      </c>
    </row>
    <row r="14" spans="1:19" s="11" customFormat="1" ht="15" customHeight="1">
      <c r="A14" s="33">
        <v>9</v>
      </c>
      <c r="B14" s="34" t="s">
        <v>25</v>
      </c>
      <c r="C14" s="35">
        <v>250.1</v>
      </c>
      <c r="D14" s="15">
        <v>260417.127836053</v>
      </c>
      <c r="E14" s="16">
        <v>0</v>
      </c>
      <c r="F14" s="16">
        <v>0</v>
      </c>
      <c r="G14" s="16">
        <f t="shared" si="0"/>
        <v>260417.127836053</v>
      </c>
      <c r="H14" s="17">
        <f t="shared" si="1"/>
        <v>0</v>
      </c>
      <c r="I14" s="36">
        <v>221.3</v>
      </c>
      <c r="J14" s="15">
        <v>0</v>
      </c>
      <c r="K14" s="16">
        <v>0</v>
      </c>
      <c r="L14" s="16">
        <v>0</v>
      </c>
      <c r="M14" s="17">
        <f t="shared" si="2"/>
        <v>0</v>
      </c>
      <c r="N14" s="37">
        <f t="shared" si="3"/>
        <v>260417.127836053</v>
      </c>
      <c r="O14" s="16">
        <v>1658.0423935395399</v>
      </c>
      <c r="P14" s="16">
        <v>0</v>
      </c>
      <c r="Q14" s="17">
        <f t="shared" si="4"/>
        <v>1658.0423935395399</v>
      </c>
      <c r="R14" s="38">
        <f t="shared" si="5"/>
        <v>262075.17022959254</v>
      </c>
    </row>
    <row r="15" spans="1:19" s="11" customFormat="1" ht="15" customHeight="1">
      <c r="A15" s="24">
        <v>10</v>
      </c>
      <c r="B15" s="25" t="s">
        <v>26</v>
      </c>
      <c r="C15" s="26">
        <v>71.5</v>
      </c>
      <c r="D15" s="27">
        <v>0</v>
      </c>
      <c r="E15" s="28">
        <v>-131441.326532226</v>
      </c>
      <c r="F15" s="28">
        <v>-191809.861504901</v>
      </c>
      <c r="G15" s="28">
        <f t="shared" si="0"/>
        <v>-323251.18803712702</v>
      </c>
      <c r="H15" s="29">
        <f t="shared" si="1"/>
        <v>-323251.18803712702</v>
      </c>
      <c r="I15" s="30">
        <v>86.2</v>
      </c>
      <c r="J15" s="27">
        <v>-12424.362358681999</v>
      </c>
      <c r="K15" s="28">
        <v>0</v>
      </c>
      <c r="L15" s="28">
        <v>0</v>
      </c>
      <c r="M15" s="29">
        <f t="shared" si="2"/>
        <v>-12424.362358681999</v>
      </c>
      <c r="N15" s="31">
        <f t="shared" si="3"/>
        <v>-335675.550395809</v>
      </c>
      <c r="O15" s="28">
        <v>4006.5993932259998</v>
      </c>
      <c r="P15" s="28">
        <v>-137280.02977121199</v>
      </c>
      <c r="Q15" s="29">
        <f t="shared" si="4"/>
        <v>-133273.43037798599</v>
      </c>
      <c r="R15" s="32">
        <f t="shared" si="5"/>
        <v>-468948.98077379499</v>
      </c>
    </row>
    <row r="16" spans="1:19" s="11" customFormat="1" ht="15" customHeight="1">
      <c r="A16" s="33">
        <v>11</v>
      </c>
      <c r="B16" s="34" t="s">
        <v>27</v>
      </c>
      <c r="C16" s="35">
        <v>79.599999999999994</v>
      </c>
      <c r="D16" s="15">
        <v>0</v>
      </c>
      <c r="E16" s="16">
        <v>-73334.3294654497</v>
      </c>
      <c r="F16" s="16">
        <v>-107015.410977871</v>
      </c>
      <c r="G16" s="16">
        <f t="shared" si="0"/>
        <v>-180349.74044332071</v>
      </c>
      <c r="H16" s="17">
        <f t="shared" si="1"/>
        <v>-180349.74044332071</v>
      </c>
      <c r="I16" s="36">
        <v>88.4</v>
      </c>
      <c r="J16" s="15">
        <v>0</v>
      </c>
      <c r="K16" s="16">
        <v>0</v>
      </c>
      <c r="L16" s="16">
        <v>0</v>
      </c>
      <c r="M16" s="17">
        <f t="shared" si="2"/>
        <v>0</v>
      </c>
      <c r="N16" s="37">
        <f t="shared" si="3"/>
        <v>-180349.74044332071</v>
      </c>
      <c r="O16" s="16">
        <v>4098.4864031995903</v>
      </c>
      <c r="P16" s="16">
        <v>0</v>
      </c>
      <c r="Q16" s="17">
        <f t="shared" si="4"/>
        <v>4098.4864031995903</v>
      </c>
      <c r="R16" s="38">
        <f t="shared" si="5"/>
        <v>-176251.25404012113</v>
      </c>
    </row>
    <row r="17" spans="1:31" s="11" customFormat="1" ht="15" customHeight="1">
      <c r="A17" s="24">
        <v>12</v>
      </c>
      <c r="B17" s="25" t="s">
        <v>28</v>
      </c>
      <c r="C17" s="26">
        <v>148.9</v>
      </c>
      <c r="D17" s="27">
        <v>148245.05226892399</v>
      </c>
      <c r="E17" s="28">
        <v>0</v>
      </c>
      <c r="F17" s="28">
        <v>0</v>
      </c>
      <c r="G17" s="28">
        <f t="shared" si="0"/>
        <v>148245.05226892399</v>
      </c>
      <c r="H17" s="29">
        <f t="shared" si="1"/>
        <v>0</v>
      </c>
      <c r="I17" s="30">
        <v>139.5</v>
      </c>
      <c r="J17" s="27">
        <v>0</v>
      </c>
      <c r="K17" s="28">
        <v>-30888.754135931002</v>
      </c>
      <c r="L17" s="28">
        <v>-20465.946984206901</v>
      </c>
      <c r="M17" s="29">
        <f t="shared" si="2"/>
        <v>-51354.701120137906</v>
      </c>
      <c r="N17" s="31">
        <f t="shared" si="3"/>
        <v>96890.351148786081</v>
      </c>
      <c r="O17" s="28">
        <v>3251.4807469495699</v>
      </c>
      <c r="P17" s="28">
        <v>0</v>
      </c>
      <c r="Q17" s="29">
        <f t="shared" si="4"/>
        <v>3251.4807469495699</v>
      </c>
      <c r="R17" s="32">
        <f t="shared" si="5"/>
        <v>100141.83189573565</v>
      </c>
    </row>
    <row r="18" spans="1:31" s="11" customFormat="1" ht="15" customHeight="1">
      <c r="A18" s="33">
        <v>13</v>
      </c>
      <c r="B18" s="34" t="s">
        <v>29</v>
      </c>
      <c r="C18" s="35">
        <v>101.5</v>
      </c>
      <c r="D18" s="15">
        <v>6393.7670595298596</v>
      </c>
      <c r="E18" s="16">
        <v>0</v>
      </c>
      <c r="F18" s="16">
        <v>0</v>
      </c>
      <c r="G18" s="16">
        <f t="shared" si="0"/>
        <v>6393.7670595298596</v>
      </c>
      <c r="H18" s="17">
        <f t="shared" si="1"/>
        <v>0</v>
      </c>
      <c r="I18" s="36">
        <v>101.2</v>
      </c>
      <c r="J18" s="15">
        <v>0</v>
      </c>
      <c r="K18" s="16">
        <v>0</v>
      </c>
      <c r="L18" s="16">
        <v>0</v>
      </c>
      <c r="M18" s="17">
        <f t="shared" si="2"/>
        <v>0</v>
      </c>
      <c r="N18" s="37">
        <f t="shared" si="3"/>
        <v>6393.7670595298596</v>
      </c>
      <c r="O18" s="16">
        <v>4343.14675284847</v>
      </c>
      <c r="P18" s="16">
        <v>0</v>
      </c>
      <c r="Q18" s="17">
        <f t="shared" si="4"/>
        <v>4343.14675284847</v>
      </c>
      <c r="R18" s="38">
        <f t="shared" si="5"/>
        <v>10736.91381237833</v>
      </c>
    </row>
    <row r="19" spans="1:31" s="11" customFormat="1" ht="15" customHeight="1">
      <c r="A19" s="24">
        <v>14</v>
      </c>
      <c r="B19" s="25" t="s">
        <v>30</v>
      </c>
      <c r="C19" s="26">
        <v>99.3</v>
      </c>
      <c r="D19" s="27">
        <v>0</v>
      </c>
      <c r="E19" s="28">
        <v>-111.099318706349</v>
      </c>
      <c r="F19" s="28">
        <v>-162.125151172519</v>
      </c>
      <c r="G19" s="28">
        <f t="shared" si="0"/>
        <v>-273.22446987886798</v>
      </c>
      <c r="H19" s="29">
        <f t="shared" si="1"/>
        <v>-273.22446987886798</v>
      </c>
      <c r="I19" s="30">
        <v>99.3</v>
      </c>
      <c r="J19" s="27">
        <v>0</v>
      </c>
      <c r="K19" s="28">
        <v>-2042.32054161013</v>
      </c>
      <c r="L19" s="28">
        <v>0</v>
      </c>
      <c r="M19" s="29">
        <f t="shared" si="2"/>
        <v>-2042.32054161013</v>
      </c>
      <c r="N19" s="31">
        <f t="shared" si="3"/>
        <v>-2315.5450114889982</v>
      </c>
      <c r="O19" s="28">
        <v>1237.98628100476</v>
      </c>
      <c r="P19" s="28">
        <v>-6640.2794458488297</v>
      </c>
      <c r="Q19" s="29">
        <f t="shared" si="4"/>
        <v>-5402.2931648440699</v>
      </c>
      <c r="R19" s="32">
        <f t="shared" si="5"/>
        <v>-7717.8381763330681</v>
      </c>
    </row>
    <row r="20" spans="1:31" s="11" customFormat="1" ht="15" customHeight="1">
      <c r="A20" s="33">
        <v>15</v>
      </c>
      <c r="B20" s="34" t="s">
        <v>31</v>
      </c>
      <c r="C20" s="35">
        <v>78.3</v>
      </c>
      <c r="D20" s="15">
        <v>0</v>
      </c>
      <c r="E20" s="16">
        <v>-16992.4714114669</v>
      </c>
      <c r="F20" s="16">
        <v>-24796.7946919674</v>
      </c>
      <c r="G20" s="16">
        <f t="shared" si="0"/>
        <v>-41789.266103434304</v>
      </c>
      <c r="H20" s="17">
        <f t="shared" si="1"/>
        <v>-41789.266103434304</v>
      </c>
      <c r="I20" s="36">
        <v>87.9</v>
      </c>
      <c r="J20" s="15">
        <v>-18498.310445885902</v>
      </c>
      <c r="K20" s="16">
        <v>0</v>
      </c>
      <c r="L20" s="16">
        <v>0</v>
      </c>
      <c r="M20" s="17">
        <f t="shared" si="2"/>
        <v>-18498.310445885902</v>
      </c>
      <c r="N20" s="37">
        <f t="shared" si="3"/>
        <v>-60287.576549320205</v>
      </c>
      <c r="O20" s="16">
        <v>902.00067109765803</v>
      </c>
      <c r="P20" s="16">
        <v>0</v>
      </c>
      <c r="Q20" s="17">
        <f t="shared" si="4"/>
        <v>902.00067109765803</v>
      </c>
      <c r="R20" s="38">
        <f t="shared" si="5"/>
        <v>-59385.575878222546</v>
      </c>
    </row>
    <row r="21" spans="1:31" s="11" customFormat="1" ht="15" customHeight="1">
      <c r="A21" s="24">
        <v>16</v>
      </c>
      <c r="B21" s="25" t="s">
        <v>32</v>
      </c>
      <c r="C21" s="26">
        <v>82.3</v>
      </c>
      <c r="D21" s="27">
        <v>0</v>
      </c>
      <c r="E21" s="28">
        <v>-3560.0761769034898</v>
      </c>
      <c r="F21" s="28">
        <v>-5195.1523653509103</v>
      </c>
      <c r="G21" s="28">
        <f t="shared" si="0"/>
        <v>-8755.228542254401</v>
      </c>
      <c r="H21" s="29">
        <f t="shared" si="1"/>
        <v>-8755.228542254401</v>
      </c>
      <c r="I21" s="30">
        <v>89.3</v>
      </c>
      <c r="J21" s="27">
        <v>-8583.9985425805007</v>
      </c>
      <c r="K21" s="28">
        <v>0</v>
      </c>
      <c r="L21" s="28">
        <v>0</v>
      </c>
      <c r="M21" s="29">
        <f t="shared" si="2"/>
        <v>-8583.9985425805007</v>
      </c>
      <c r="N21" s="31">
        <f t="shared" si="3"/>
        <v>-17339.2270848349</v>
      </c>
      <c r="O21" s="28">
        <v>247.217863428366</v>
      </c>
      <c r="P21" s="28">
        <v>0</v>
      </c>
      <c r="Q21" s="29">
        <f t="shared" si="4"/>
        <v>247.217863428366</v>
      </c>
      <c r="R21" s="32">
        <f t="shared" si="5"/>
        <v>-17092.009221406533</v>
      </c>
    </row>
    <row r="22" spans="1:31" s="11" customFormat="1" ht="15" customHeight="1">
      <c r="A22" s="33">
        <v>17</v>
      </c>
      <c r="B22" s="34" t="s">
        <v>33</v>
      </c>
      <c r="C22" s="35">
        <v>76.7</v>
      </c>
      <c r="D22" s="15">
        <v>0</v>
      </c>
      <c r="E22" s="16">
        <v>-169149.50462540201</v>
      </c>
      <c r="F22" s="16">
        <v>-246836.698257654</v>
      </c>
      <c r="G22" s="16">
        <f t="shared" si="0"/>
        <v>-415986.20288305602</v>
      </c>
      <c r="H22" s="17">
        <f t="shared" si="1"/>
        <v>-415986.20288305602</v>
      </c>
      <c r="I22" s="36">
        <v>87.5</v>
      </c>
      <c r="J22" s="15">
        <v>-2095.3953163946899</v>
      </c>
      <c r="K22" s="16">
        <v>0</v>
      </c>
      <c r="L22" s="16">
        <v>0</v>
      </c>
      <c r="M22" s="17">
        <f t="shared" si="2"/>
        <v>-2095.3953163946899</v>
      </c>
      <c r="N22" s="37">
        <f t="shared" si="3"/>
        <v>-418081.5981994507</v>
      </c>
      <c r="O22" s="16">
        <v>7575.6211639511503</v>
      </c>
      <c r="P22" s="16">
        <v>0</v>
      </c>
      <c r="Q22" s="17">
        <f t="shared" si="4"/>
        <v>7575.6211639511503</v>
      </c>
      <c r="R22" s="38">
        <f t="shared" si="5"/>
        <v>-410505.97703549953</v>
      </c>
    </row>
    <row r="23" spans="1:31" s="11" customFormat="1" ht="15" customHeight="1">
      <c r="A23" s="24">
        <v>18</v>
      </c>
      <c r="B23" s="25" t="s">
        <v>34</v>
      </c>
      <c r="C23" s="26">
        <v>80.2</v>
      </c>
      <c r="D23" s="27">
        <v>0</v>
      </c>
      <c r="E23" s="28">
        <v>-53982.830972990501</v>
      </c>
      <c r="F23" s="28">
        <v>-78776.132330292094</v>
      </c>
      <c r="G23" s="28">
        <f t="shared" si="0"/>
        <v>-132758.9633032826</v>
      </c>
      <c r="H23" s="29">
        <f t="shared" si="1"/>
        <v>-132758.9633032826</v>
      </c>
      <c r="I23" s="30">
        <v>88.6</v>
      </c>
      <c r="J23" s="27">
        <v>-143844.49744283</v>
      </c>
      <c r="K23" s="28">
        <v>0</v>
      </c>
      <c r="L23" s="28">
        <v>0</v>
      </c>
      <c r="M23" s="29">
        <f t="shared" si="2"/>
        <v>-143844.49744283</v>
      </c>
      <c r="N23" s="31">
        <f t="shared" si="3"/>
        <v>-276603.46074611263</v>
      </c>
      <c r="O23" s="28">
        <v>3185.8689447678798</v>
      </c>
      <c r="P23" s="28">
        <v>0</v>
      </c>
      <c r="Q23" s="29">
        <f t="shared" si="4"/>
        <v>3185.8689447678798</v>
      </c>
      <c r="R23" s="32">
        <f t="shared" si="5"/>
        <v>-273417.59180134477</v>
      </c>
    </row>
    <row r="24" spans="1:31" s="11" customFormat="1" ht="15" customHeight="1">
      <c r="A24" s="33">
        <v>19</v>
      </c>
      <c r="B24" s="34" t="s">
        <v>35</v>
      </c>
      <c r="C24" s="35">
        <v>87.3</v>
      </c>
      <c r="D24" s="15">
        <v>0</v>
      </c>
      <c r="E24" s="16">
        <v>-81180.878493574404</v>
      </c>
      <c r="F24" s="16">
        <v>-118465.732745637</v>
      </c>
      <c r="G24" s="16">
        <f t="shared" si="0"/>
        <v>-199646.6112392114</v>
      </c>
      <c r="H24" s="17">
        <f t="shared" si="1"/>
        <v>-199646.6112392114</v>
      </c>
      <c r="I24" s="36">
        <v>91.5</v>
      </c>
      <c r="J24" s="15">
        <v>0</v>
      </c>
      <c r="K24" s="16">
        <v>0</v>
      </c>
      <c r="L24" s="16">
        <v>0</v>
      </c>
      <c r="M24" s="17">
        <f t="shared" si="2"/>
        <v>0</v>
      </c>
      <c r="N24" s="37">
        <f t="shared" si="3"/>
        <v>-199646.6112392114</v>
      </c>
      <c r="O24" s="16">
        <v>9132.8280721517895</v>
      </c>
      <c r="P24" s="16">
        <v>0</v>
      </c>
      <c r="Q24" s="17">
        <f t="shared" si="4"/>
        <v>9132.8280721517895</v>
      </c>
      <c r="R24" s="38">
        <f t="shared" si="5"/>
        <v>-190513.78316705962</v>
      </c>
    </row>
    <row r="25" spans="1:31" s="11" customFormat="1" ht="15" customHeight="1">
      <c r="A25" s="24">
        <v>20</v>
      </c>
      <c r="B25" s="25" t="s">
        <v>36</v>
      </c>
      <c r="C25" s="26">
        <v>76.599999999999994</v>
      </c>
      <c r="D25" s="27">
        <v>0</v>
      </c>
      <c r="E25" s="28">
        <v>-86988.385220101001</v>
      </c>
      <c r="F25" s="28">
        <v>-126940.51834231699</v>
      </c>
      <c r="G25" s="28">
        <f t="shared" si="0"/>
        <v>-213928.90356241801</v>
      </c>
      <c r="H25" s="29">
        <f t="shared" si="1"/>
        <v>-213928.90356241801</v>
      </c>
      <c r="I25" s="30">
        <v>87.4</v>
      </c>
      <c r="J25" s="27">
        <v>-3916.3040593989599</v>
      </c>
      <c r="K25" s="28">
        <v>0</v>
      </c>
      <c r="L25" s="28">
        <v>0</v>
      </c>
      <c r="M25" s="29">
        <f t="shared" si="2"/>
        <v>-3916.3040593989599</v>
      </c>
      <c r="N25" s="31">
        <f t="shared" si="3"/>
        <v>-217845.20762181698</v>
      </c>
      <c r="O25" s="28">
        <v>3842.54589343721</v>
      </c>
      <c r="P25" s="28">
        <v>0</v>
      </c>
      <c r="Q25" s="29">
        <f t="shared" si="4"/>
        <v>3842.54589343721</v>
      </c>
      <c r="R25" s="32">
        <f t="shared" si="5"/>
        <v>-214002.66172837978</v>
      </c>
    </row>
    <row r="26" spans="1:31" s="11" customFormat="1" ht="15" customHeight="1">
      <c r="A26" s="33">
        <v>21</v>
      </c>
      <c r="B26" s="34" t="s">
        <v>37</v>
      </c>
      <c r="C26" s="35">
        <v>99.3</v>
      </c>
      <c r="D26" s="15">
        <v>0</v>
      </c>
      <c r="E26" s="16">
        <v>-488.12559921080702</v>
      </c>
      <c r="F26" s="16">
        <v>-712.31252796787999</v>
      </c>
      <c r="G26" s="16">
        <f t="shared" si="0"/>
        <v>-1200.438127178687</v>
      </c>
      <c r="H26" s="17">
        <f t="shared" si="1"/>
        <v>-1200.438127178687</v>
      </c>
      <c r="I26" s="36">
        <v>99.4</v>
      </c>
      <c r="J26" s="15">
        <v>-14432.945908424899</v>
      </c>
      <c r="K26" s="16">
        <v>-21402.6538596061</v>
      </c>
      <c r="L26" s="16">
        <v>0</v>
      </c>
      <c r="M26" s="17">
        <f t="shared" si="2"/>
        <v>-35835.599768030996</v>
      </c>
      <c r="N26" s="37">
        <f t="shared" si="3"/>
        <v>-37036.03789520968</v>
      </c>
      <c r="O26" s="16">
        <v>5186.5899561297101</v>
      </c>
      <c r="P26" s="16">
        <v>0</v>
      </c>
      <c r="Q26" s="17">
        <f t="shared" si="4"/>
        <v>5186.5899561297101</v>
      </c>
      <c r="R26" s="38">
        <f t="shared" si="5"/>
        <v>-31849.447939079968</v>
      </c>
    </row>
    <row r="27" spans="1:31" s="11" customFormat="1" ht="15" customHeight="1">
      <c r="A27" s="24">
        <v>22</v>
      </c>
      <c r="B27" s="25" t="s">
        <v>38</v>
      </c>
      <c r="C27" s="26">
        <v>107.6</v>
      </c>
      <c r="D27" s="27">
        <v>82386.055701572506</v>
      </c>
      <c r="E27" s="28">
        <v>0</v>
      </c>
      <c r="F27" s="28">
        <v>0</v>
      </c>
      <c r="G27" s="28">
        <f t="shared" si="0"/>
        <v>82386.055701572506</v>
      </c>
      <c r="H27" s="29">
        <f t="shared" si="1"/>
        <v>0</v>
      </c>
      <c r="I27" s="30">
        <v>106.1</v>
      </c>
      <c r="J27" s="27">
        <v>0</v>
      </c>
      <c r="K27" s="28">
        <v>-60167.364854686202</v>
      </c>
      <c r="L27" s="28">
        <v>-3773.6071218495599</v>
      </c>
      <c r="M27" s="29">
        <f t="shared" si="2"/>
        <v>-63940.971976535759</v>
      </c>
      <c r="N27" s="31">
        <f t="shared" si="3"/>
        <v>18445.083725036748</v>
      </c>
      <c r="O27" s="28">
        <v>10612.8183888247</v>
      </c>
      <c r="P27" s="28">
        <v>0</v>
      </c>
      <c r="Q27" s="29">
        <f t="shared" si="4"/>
        <v>10612.8183888247</v>
      </c>
      <c r="R27" s="32">
        <f t="shared" si="5"/>
        <v>29057.902113861448</v>
      </c>
    </row>
    <row r="28" spans="1:31" s="11" customFormat="1" ht="15" customHeight="1">
      <c r="A28" s="33">
        <v>23</v>
      </c>
      <c r="B28" s="34" t="s">
        <v>39</v>
      </c>
      <c r="C28" s="35">
        <v>67.099999999999994</v>
      </c>
      <c r="D28" s="15">
        <v>0</v>
      </c>
      <c r="E28" s="16">
        <v>-185084.144544165</v>
      </c>
      <c r="F28" s="16">
        <v>-270089.81930097402</v>
      </c>
      <c r="G28" s="16">
        <f t="shared" si="0"/>
        <v>-455173.96384513902</v>
      </c>
      <c r="H28" s="17">
        <f t="shared" si="1"/>
        <v>-455173.96384513902</v>
      </c>
      <c r="I28" s="36">
        <v>85.6</v>
      </c>
      <c r="J28" s="15">
        <v>-73212.416385610006</v>
      </c>
      <c r="K28" s="16">
        <v>0</v>
      </c>
      <c r="L28" s="16">
        <v>0</v>
      </c>
      <c r="M28" s="17">
        <f t="shared" si="2"/>
        <v>-73212.416385610006</v>
      </c>
      <c r="N28" s="37">
        <f t="shared" si="3"/>
        <v>-528386.38023074903</v>
      </c>
      <c r="O28" s="16">
        <v>4612.6934617467496</v>
      </c>
      <c r="P28" s="16">
        <v>0</v>
      </c>
      <c r="Q28" s="17">
        <f t="shared" si="4"/>
        <v>4612.6934617467496</v>
      </c>
      <c r="R28" s="38">
        <f t="shared" si="5"/>
        <v>-523773.68676900229</v>
      </c>
    </row>
    <row r="29" spans="1:31" s="11" customFormat="1" ht="15" customHeight="1">
      <c r="A29" s="24">
        <v>24</v>
      </c>
      <c r="B29" s="25" t="s">
        <v>40</v>
      </c>
      <c r="C29" s="26">
        <v>96</v>
      </c>
      <c r="D29" s="27">
        <v>0</v>
      </c>
      <c r="E29" s="28">
        <v>-3893.4272192113099</v>
      </c>
      <c r="F29" s="28">
        <v>-5681.6052865476504</v>
      </c>
      <c r="G29" s="28">
        <f t="shared" si="0"/>
        <v>-9575.0325057589598</v>
      </c>
      <c r="H29" s="29">
        <f t="shared" si="1"/>
        <v>-9575.0325057589598</v>
      </c>
      <c r="I29" s="30">
        <v>96.7</v>
      </c>
      <c r="J29" s="27">
        <v>-23994.321738943901</v>
      </c>
      <c r="K29" s="28">
        <v>-16667.1749492737</v>
      </c>
      <c r="L29" s="28">
        <v>0</v>
      </c>
      <c r="M29" s="29">
        <f t="shared" si="2"/>
        <v>-40661.496688217601</v>
      </c>
      <c r="N29" s="31">
        <f t="shared" si="3"/>
        <v>-50236.529193976559</v>
      </c>
      <c r="O29" s="28">
        <v>2815.1592984353201</v>
      </c>
      <c r="P29" s="28">
        <v>-108832.72625211001</v>
      </c>
      <c r="Q29" s="29">
        <f t="shared" si="4"/>
        <v>-106017.56695367469</v>
      </c>
      <c r="R29" s="32">
        <f t="shared" si="5"/>
        <v>-156254.09614765126</v>
      </c>
    </row>
    <row r="30" spans="1:31" s="11" customFormat="1" ht="15" customHeight="1">
      <c r="A30" s="33">
        <v>25</v>
      </c>
      <c r="B30" s="34" t="s">
        <v>41</v>
      </c>
      <c r="C30" s="35">
        <v>148.80000000000001</v>
      </c>
      <c r="D30" s="15">
        <v>344426.01975616999</v>
      </c>
      <c r="E30" s="16">
        <v>0</v>
      </c>
      <c r="F30" s="16">
        <v>0</v>
      </c>
      <c r="G30" s="16">
        <f t="shared" si="0"/>
        <v>344426.01975616999</v>
      </c>
      <c r="H30" s="17">
        <f t="shared" si="1"/>
        <v>0</v>
      </c>
      <c r="I30" s="36">
        <v>139.4</v>
      </c>
      <c r="J30" s="15">
        <v>0</v>
      </c>
      <c r="K30" s="16">
        <v>-72378.763035907497</v>
      </c>
      <c r="L30" s="16">
        <v>-32957.963686432202</v>
      </c>
      <c r="M30" s="17">
        <f t="shared" si="2"/>
        <v>-105336.72672233969</v>
      </c>
      <c r="N30" s="37">
        <f t="shared" si="3"/>
        <v>239089.2930338303</v>
      </c>
      <c r="O30" s="16">
        <v>6896.9174161412702</v>
      </c>
      <c r="P30" s="16">
        <v>0</v>
      </c>
      <c r="Q30" s="17">
        <f t="shared" si="4"/>
        <v>6896.9174161412702</v>
      </c>
      <c r="R30" s="38">
        <f t="shared" si="5"/>
        <v>245986.21044997158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s="11" customFormat="1" ht="15" customHeight="1">
      <c r="A31" s="40">
        <v>26</v>
      </c>
      <c r="B31" s="41" t="s">
        <v>42</v>
      </c>
      <c r="C31" s="42">
        <v>63.8</v>
      </c>
      <c r="D31" s="43">
        <v>0</v>
      </c>
      <c r="E31" s="44">
        <v>-49395.759535862999</v>
      </c>
      <c r="F31" s="44">
        <v>-72082.305051755</v>
      </c>
      <c r="G31" s="44">
        <f t="shared" si="0"/>
        <v>-121478.06458761799</v>
      </c>
      <c r="H31" s="45">
        <f t="shared" si="1"/>
        <v>-121478.06458761799</v>
      </c>
      <c r="I31" s="46">
        <v>85.3</v>
      </c>
      <c r="J31" s="43">
        <v>-4471.6198104295599</v>
      </c>
      <c r="K31" s="44">
        <v>-307.879650442517</v>
      </c>
      <c r="L31" s="44">
        <v>0</v>
      </c>
      <c r="M31" s="45">
        <f t="shared" si="2"/>
        <v>-4779.4994608720772</v>
      </c>
      <c r="N31" s="47">
        <f t="shared" si="3"/>
        <v>-126257.56404849007</v>
      </c>
      <c r="O31" s="44">
        <v>1140.6539685139201</v>
      </c>
      <c r="P31" s="44">
        <v>-19387.554369948699</v>
      </c>
      <c r="Q31" s="45">
        <f t="shared" si="4"/>
        <v>-18246.900401434777</v>
      </c>
      <c r="R31" s="48">
        <f t="shared" si="5"/>
        <v>-144504.46444992485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s="11" customFormat="1" ht="18.75" customHeight="1">
      <c r="A32" s="58" t="s">
        <v>8</v>
      </c>
      <c r="B32" s="59"/>
      <c r="C32" s="49">
        <v>100</v>
      </c>
      <c r="D32" s="50">
        <f>SUM(D6:D31)</f>
        <v>1452918.8196085587</v>
      </c>
      <c r="E32" s="51">
        <f>SUM(E6:E31)</f>
        <v>-1452918.8196085605</v>
      </c>
      <c r="F32" s="51">
        <f>SUM(F6:F31)</f>
        <v>-2120217.1715655611</v>
      </c>
      <c r="G32" s="51">
        <f>SUM(G6:G31)</f>
        <v>-2120217.1715655625</v>
      </c>
      <c r="H32" s="52">
        <f>SUM(H6:H31)</f>
        <v>-3573135.9911741205</v>
      </c>
      <c r="I32" s="53"/>
      <c r="J32" s="50">
        <f t="shared" ref="J32:R32" si="6">SUM(J6:J31)</f>
        <v>-368811.87124210125</v>
      </c>
      <c r="K32" s="51">
        <f t="shared" si="6"/>
        <v>-245874.58082806703</v>
      </c>
      <c r="L32" s="51">
        <f t="shared" si="6"/>
        <v>-122937.29041403407</v>
      </c>
      <c r="M32" s="52">
        <f t="shared" si="6"/>
        <v>-737623.74248420214</v>
      </c>
      <c r="N32" s="54">
        <f t="shared" si="6"/>
        <v>-2857840.9140497651</v>
      </c>
      <c r="O32" s="50">
        <f t="shared" si="6"/>
        <v>121859.21402538671</v>
      </c>
      <c r="P32" s="51">
        <f t="shared" si="6"/>
        <v>-365577.64207616099</v>
      </c>
      <c r="Q32" s="52">
        <f t="shared" si="6"/>
        <v>-243718.42805077432</v>
      </c>
      <c r="R32" s="55">
        <f t="shared" si="6"/>
        <v>-3101559.3421005388</v>
      </c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24" ht="27" customHeight="1">
      <c r="A33" s="60" t="s">
        <v>43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56"/>
      <c r="T33" s="56"/>
      <c r="U33" s="56"/>
      <c r="V33" s="56"/>
      <c r="W33" s="56"/>
      <c r="X33" s="56"/>
    </row>
  </sheetData>
  <mergeCells count="17">
    <mergeCell ref="D3:H3"/>
    <mergeCell ref="A1:I1"/>
    <mergeCell ref="A32:B32"/>
    <mergeCell ref="A33:R33"/>
    <mergeCell ref="M4:M5"/>
    <mergeCell ref="J4:J5"/>
    <mergeCell ref="D4:E4"/>
    <mergeCell ref="G4:H4"/>
    <mergeCell ref="L4:L5"/>
    <mergeCell ref="K4:K5"/>
    <mergeCell ref="R3:R5"/>
    <mergeCell ref="O3:Q4"/>
    <mergeCell ref="N3:N5"/>
    <mergeCell ref="I3:I5"/>
    <mergeCell ref="C3:C5"/>
    <mergeCell ref="A3:B5"/>
    <mergeCell ref="J3:M3"/>
  </mergeCells>
  <conditionalFormatting sqref="I6:M31 C32 C6:G31 O6:Q31 J1">
    <cfRule type="expression" dxfId="0" priority="1" stopIfTrue="1">
      <formula>ISBLANK(I1073741799)</formula>
    </cfRule>
  </conditionalFormatting>
  <pageMargins left="0.59055118110236227" right="0.59055118110236227" top="0.98425196850393704" bottom="0.98425196850393704" header="0.51181102362204722" footer="0.51181102362204722"/>
  <pageSetup paperSize="9" scale="81" orientation="landscape" r:id="rId1"/>
  <headerFooter>
    <oddHeader>&amp;L&amp;F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Zahlungen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aladner</cp:lastModifiedBy>
  <cp:lastPrinted>2011-07-01T07:18:23Z</cp:lastPrinted>
  <dcterms:created xsi:type="dcterms:W3CDTF">2007-03-30T08:04:01Z</dcterms:created>
  <dcterms:modified xsi:type="dcterms:W3CDTF">2012-03-19T09:10:43Z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